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<sst xmlns="http://schemas.openxmlformats.org/spreadsheetml/2006/main" count="46" uniqueCount="17">
  <si>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t>UNIONE DEI COMUNI ALTA GALLURA - TEMPIO PAUSANIA</t>
  </si>
  <si>
    <t>Presenze/Assenze del personale relative al 1° trimestre 2015</t>
  </si>
  <si>
    <t>Settore</t>
  </si>
  <si>
    <t>Numero dipendenti</t>
  </si>
  <si>
    <t>Giorni lavorativi</t>
  </si>
  <si>
    <t>Giorni presenza</t>
  </si>
  <si>
    <t>Giorni assenza</t>
  </si>
  <si>
    <t>% presenza</t>
  </si>
  <si>
    <t>% assenza</t>
  </si>
  <si>
    <t xml:space="preserve">Settore Amministrativo - Contabile </t>
  </si>
  <si>
    <t>Settore Ambiente</t>
  </si>
  <si>
    <t xml:space="preserve">Settore Lavori Pubblici e Manutenzioni </t>
  </si>
  <si>
    <t>Presenze/Assenze del personale relative al 2° trimestre 2015</t>
  </si>
  <si>
    <t xml:space="preserve">Settore Lavori Pubblici e Manutenzioni (*) </t>
  </si>
  <si>
    <t>* dal 1° giugno 2015 è rientrato in servizio n. 1 dipendente in mandato amm.vo</t>
  </si>
  <si>
    <t>Presenze/Assenze del personale relative al 3° trimestre 2015</t>
  </si>
  <si>
    <t>Presenze/Assenze del personale relative al 4° trimestre 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</si>
</sst>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2" fontId="34" fillId="0" borderId="1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6">
      <selection activeCell="I65" sqref="I64:I65"/>
    </sheetView>
  </sheetViews>
  <sheetFormatPr defaultColWidth="9.140625" defaultRowHeight="15"/>
  <cols>
    <col min="4" max="4" width="13.00390625" style="0" customWidth="1"/>
    <col min="5" max="5" width="15.28125" style="0" customWidth="1"/>
    <col min="6" max="6" width="10.421875" style="0" customWidth="1"/>
    <col min="7" max="7" width="9.7109375" style="0" customWidth="1"/>
    <col min="8" max="8" width="12.140625" style="0" customWidth="1"/>
    <col min="9" max="9" width="13.00390625" style="0" customWidth="1"/>
    <col min="10" max="10" width="12.8515625" style="0" customWidth="1"/>
  </cols>
  <sheetData>
    <row r="1" spans="1:10" ht="1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 thickBot="1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31.5">
      <c r="A5" s="4" t="s">
        <v>2</v>
      </c>
      <c r="B5" s="4"/>
      <c r="C5" s="4"/>
      <c r="D5" s="4"/>
      <c r="E5" s="5" t="s">
        <v>3</v>
      </c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</row>
    <row r="6" spans="1:11" ht="15">
      <c r="A6" s="9" t="s">
        <v>9</v>
      </c>
      <c r="B6" s="9"/>
      <c r="C6" s="9"/>
      <c r="D6" s="9"/>
      <c r="E6" s="21">
        <v>4</v>
      </c>
      <c r="F6" s="10">
        <f>62*4</f>
        <v>248</v>
      </c>
      <c r="G6" s="10">
        <f>18+17+21+20+19+19+18+19+20+16+18+22</f>
        <v>227</v>
      </c>
      <c r="H6" s="10">
        <f>6+5+4+6</f>
        <v>21</v>
      </c>
      <c r="I6" s="11">
        <f>G6/F6*100</f>
        <v>91.53225806451613</v>
      </c>
      <c r="J6" s="11">
        <f>H6/F6*100</f>
        <v>8.46774193548387</v>
      </c>
      <c r="K6" s="7"/>
    </row>
    <row r="7" spans="1:11" ht="15">
      <c r="A7" s="9" t="s">
        <v>10</v>
      </c>
      <c r="B7" s="9"/>
      <c r="C7" s="9"/>
      <c r="D7" s="9"/>
      <c r="E7" s="21">
        <v>1</v>
      </c>
      <c r="F7" s="10">
        <v>62</v>
      </c>
      <c r="G7" s="10">
        <f>18+20+21</f>
        <v>59</v>
      </c>
      <c r="H7" s="10">
        <v>3</v>
      </c>
      <c r="I7" s="11">
        <f>G7/F7*100</f>
        <v>95.16129032258065</v>
      </c>
      <c r="J7" s="11">
        <f>H7/F7*100</f>
        <v>4.838709677419355</v>
      </c>
      <c r="K7" s="7"/>
    </row>
    <row r="8" spans="1:11" ht="15">
      <c r="A8" s="9" t="s">
        <v>11</v>
      </c>
      <c r="B8" s="9"/>
      <c r="C8" s="9"/>
      <c r="D8" s="9"/>
      <c r="E8" s="21">
        <v>1</v>
      </c>
      <c r="F8" s="10">
        <v>62</v>
      </c>
      <c r="G8" s="10">
        <f>17+18+22</f>
        <v>57</v>
      </c>
      <c r="H8" s="10">
        <v>5</v>
      </c>
      <c r="I8" s="11">
        <f>G8/F8*100</f>
        <v>91.93548387096774</v>
      </c>
      <c r="J8" s="11">
        <f>H8/F8*100</f>
        <v>8.064516129032258</v>
      </c>
      <c r="K8" s="7"/>
    </row>
    <row r="9" spans="1:11" ht="15">
      <c r="A9" s="9"/>
      <c r="B9" s="9"/>
      <c r="C9" s="9"/>
      <c r="D9" s="9"/>
      <c r="E9" s="22">
        <f>SUM(E6:E8)</f>
        <v>6</v>
      </c>
      <c r="F9" s="12">
        <f>SUM(F6:F8)</f>
        <v>372</v>
      </c>
      <c r="G9" s="12">
        <f>SUM(G6:G8)</f>
        <v>343</v>
      </c>
      <c r="H9" s="12">
        <f>SUM(H6:H8)</f>
        <v>29</v>
      </c>
      <c r="I9" s="13">
        <f>(I6+I7+I8)/3</f>
        <v>92.8763440860215</v>
      </c>
      <c r="J9" s="13">
        <f>(J6+J7+J8)/3</f>
        <v>7.123655913978493</v>
      </c>
      <c r="K9" s="7"/>
    </row>
    <row r="10" spans="1:11" ht="15">
      <c r="A10" s="9"/>
      <c r="B10" s="9"/>
      <c r="C10" s="9"/>
      <c r="D10" s="9"/>
      <c r="E10" s="21"/>
      <c r="F10" s="10"/>
      <c r="G10" s="10"/>
      <c r="H10" s="10"/>
      <c r="I10" s="10"/>
      <c r="J10" s="10"/>
      <c r="K10" s="7"/>
    </row>
    <row r="11" spans="1:11" ht="15">
      <c r="A11" s="1"/>
      <c r="B11" s="1"/>
      <c r="C11" s="1"/>
      <c r="D11" s="1"/>
      <c r="K11" s="7"/>
    </row>
    <row r="12" spans="1:11" ht="15">
      <c r="A12" s="1"/>
      <c r="B12" s="1"/>
      <c r="C12" s="1"/>
      <c r="D12" s="1"/>
      <c r="K12" s="7"/>
    </row>
    <row r="13" spans="1:11" ht="15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7"/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7"/>
    </row>
    <row r="15" spans="1:11" ht="31.5">
      <c r="A15" s="4" t="s">
        <v>2</v>
      </c>
      <c r="B15" s="4"/>
      <c r="C15" s="4"/>
      <c r="D15" s="4"/>
      <c r="E15" s="5" t="s">
        <v>3</v>
      </c>
      <c r="F15" s="5" t="s">
        <v>4</v>
      </c>
      <c r="G15" s="5" t="s">
        <v>5</v>
      </c>
      <c r="H15" s="5" t="s">
        <v>6</v>
      </c>
      <c r="I15" s="6" t="s">
        <v>7</v>
      </c>
      <c r="J15" s="6" t="s">
        <v>8</v>
      </c>
      <c r="K15" s="7"/>
    </row>
    <row r="16" spans="1:10" ht="15">
      <c r="A16" s="9" t="s">
        <v>9</v>
      </c>
      <c r="B16" s="9"/>
      <c r="C16" s="9"/>
      <c r="D16" s="9"/>
      <c r="E16" s="21">
        <v>4</v>
      </c>
      <c r="F16" s="10">
        <f>62*4</f>
        <v>248</v>
      </c>
      <c r="G16" s="10">
        <f>20+20+18+17+16+15+19+20+17+20+18+17</f>
        <v>217</v>
      </c>
      <c r="H16" s="10">
        <f>F16-G16</f>
        <v>31</v>
      </c>
      <c r="I16" s="11">
        <f>G16/F16*100</f>
        <v>87.5</v>
      </c>
      <c r="J16" s="11">
        <f>H16/F16*100</f>
        <v>12.5</v>
      </c>
    </row>
    <row r="17" spans="1:10" ht="15">
      <c r="A17" s="9" t="s">
        <v>10</v>
      </c>
      <c r="B17" s="9"/>
      <c r="C17" s="9"/>
      <c r="D17" s="9"/>
      <c r="E17" s="21">
        <v>1</v>
      </c>
      <c r="F17" s="10">
        <v>62</v>
      </c>
      <c r="G17" s="10">
        <f>21+13+20</f>
        <v>54</v>
      </c>
      <c r="H17" s="10">
        <v>8</v>
      </c>
      <c r="I17" s="11">
        <f>G17/F17*100</f>
        <v>87.09677419354838</v>
      </c>
      <c r="J17" s="11">
        <f>H17/F17*100</f>
        <v>12.903225806451612</v>
      </c>
    </row>
    <row r="18" spans="1:10" ht="15">
      <c r="A18" s="9" t="s">
        <v>13</v>
      </c>
      <c r="B18" s="9"/>
      <c r="C18" s="9"/>
      <c r="D18" s="9"/>
      <c r="E18" s="21">
        <v>2</v>
      </c>
      <c r="F18" s="10">
        <f>62+21</f>
        <v>83</v>
      </c>
      <c r="G18" s="10">
        <f>20+20+18+20</f>
        <v>78</v>
      </c>
      <c r="H18" s="10">
        <v>5</v>
      </c>
      <c r="I18" s="11">
        <f>G18/F18*100</f>
        <v>93.97590361445783</v>
      </c>
      <c r="J18" s="11">
        <f>H18/F18*100</f>
        <v>6.024096385542169</v>
      </c>
    </row>
    <row r="19" spans="1:10" ht="15">
      <c r="A19" s="9"/>
      <c r="B19" s="9"/>
      <c r="C19" s="9"/>
      <c r="D19" s="9"/>
      <c r="E19" s="22">
        <f>SUM(E16:E18)</f>
        <v>7</v>
      </c>
      <c r="F19" s="12">
        <f>SUM(F16:F18)</f>
        <v>393</v>
      </c>
      <c r="G19" s="12">
        <f>SUM(G16:G18)</f>
        <v>349</v>
      </c>
      <c r="H19" s="12">
        <f>SUM(H16:H18)</f>
        <v>44</v>
      </c>
      <c r="I19" s="13">
        <f>(I16+I17+I18)/3</f>
        <v>89.52422593600208</v>
      </c>
      <c r="J19" s="13">
        <f>(J16+J17+J18)/3</f>
        <v>10.475774063997926</v>
      </c>
    </row>
    <row r="20" spans="1:10" ht="15">
      <c r="A20" s="9"/>
      <c r="B20" s="9"/>
      <c r="C20" s="9"/>
      <c r="D20" s="9"/>
      <c r="E20" s="10"/>
      <c r="F20" s="10"/>
      <c r="G20" s="10"/>
      <c r="H20" s="10"/>
      <c r="I20" s="10"/>
      <c r="J20" s="10"/>
    </row>
    <row r="21" spans="1:4" ht="31.5" customHeight="1">
      <c r="A21" s="20" t="s">
        <v>14</v>
      </c>
      <c r="B21" s="20"/>
      <c r="C21" s="20"/>
      <c r="D21" s="20"/>
    </row>
    <row r="22" spans="1:4" ht="15">
      <c r="A22" s="1"/>
      <c r="B22" s="1"/>
      <c r="C22" s="1"/>
      <c r="D22" s="1"/>
    </row>
    <row r="23" spans="1:10" ht="15">
      <c r="A23" s="2" t="s">
        <v>15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31.5">
      <c r="A25" s="4" t="s">
        <v>2</v>
      </c>
      <c r="B25" s="4"/>
      <c r="C25" s="4"/>
      <c r="D25" s="4"/>
      <c r="E25" s="5" t="s">
        <v>3</v>
      </c>
      <c r="F25" s="5" t="s">
        <v>4</v>
      </c>
      <c r="G25" s="5" t="s">
        <v>5</v>
      </c>
      <c r="H25" s="5" t="s">
        <v>6</v>
      </c>
      <c r="I25" s="6" t="s">
        <v>7</v>
      </c>
      <c r="J25" s="6" t="s">
        <v>8</v>
      </c>
    </row>
    <row r="26" spans="1:10" ht="15">
      <c r="A26" s="9" t="s">
        <v>9</v>
      </c>
      <c r="B26" s="9"/>
      <c r="C26" s="9"/>
      <c r="D26" s="9"/>
      <c r="E26" s="21">
        <v>4</v>
      </c>
      <c r="F26" s="10">
        <f>65*4</f>
        <v>260</v>
      </c>
      <c r="G26" s="10">
        <f>22+7+22+23+8+22+17+18+20+23+5+22</f>
        <v>209</v>
      </c>
      <c r="H26" s="10">
        <f>F26-G26</f>
        <v>51</v>
      </c>
      <c r="I26" s="11">
        <f>G26/F26*100</f>
        <v>80.38461538461539</v>
      </c>
      <c r="J26" s="11">
        <f>H26/F26*100</f>
        <v>19.615384615384617</v>
      </c>
    </row>
    <row r="27" spans="1:10" ht="15">
      <c r="A27" s="9" t="s">
        <v>10</v>
      </c>
      <c r="B27" s="9"/>
      <c r="C27" s="9"/>
      <c r="D27" s="9"/>
      <c r="E27" s="21">
        <v>1</v>
      </c>
      <c r="F27" s="10">
        <v>65</v>
      </c>
      <c r="G27" s="10">
        <f>15+8+22</f>
        <v>45</v>
      </c>
      <c r="H27" s="10">
        <v>20</v>
      </c>
      <c r="I27" s="11">
        <f>G27/F27*100</f>
        <v>69.23076923076923</v>
      </c>
      <c r="J27" s="11">
        <f>H27/F27*100</f>
        <v>30.76923076923077</v>
      </c>
    </row>
    <row r="28" spans="1:10" ht="15">
      <c r="A28" s="9" t="s">
        <v>13</v>
      </c>
      <c r="B28" s="9"/>
      <c r="C28" s="9"/>
      <c r="D28" s="9"/>
      <c r="E28" s="21">
        <v>2</v>
      </c>
      <c r="F28" s="10">
        <f>65*2</f>
        <v>130</v>
      </c>
      <c r="G28" s="10">
        <f>20+18+21+22+8+21</f>
        <v>110</v>
      </c>
      <c r="H28" s="10">
        <v>20</v>
      </c>
      <c r="I28" s="11">
        <f>G28/F28*100</f>
        <v>84.61538461538461</v>
      </c>
      <c r="J28" s="11">
        <f>H28/F28*100</f>
        <v>15.384615384615385</v>
      </c>
    </row>
    <row r="29" spans="1:10" ht="15">
      <c r="A29" s="9"/>
      <c r="B29" s="9"/>
      <c r="C29" s="9"/>
      <c r="D29" s="9"/>
      <c r="E29" s="22">
        <f>SUM(E26:E28)</f>
        <v>7</v>
      </c>
      <c r="F29" s="12">
        <f>SUM(F26:F28)</f>
        <v>455</v>
      </c>
      <c r="G29" s="12">
        <f>SUM(G26:G28)</f>
        <v>364</v>
      </c>
      <c r="H29" s="12">
        <f>SUM(H26:H28)</f>
        <v>91</v>
      </c>
      <c r="I29" s="13">
        <f>(I26+I27+I28)/3</f>
        <v>78.07692307692308</v>
      </c>
      <c r="J29" s="13">
        <f>(J26+J27+J28)/3</f>
        <v>21.923076923076923</v>
      </c>
    </row>
    <row r="30" spans="1:10" ht="15">
      <c r="A30" s="9"/>
      <c r="B30" s="9"/>
      <c r="C30" s="9"/>
      <c r="D30" s="9"/>
      <c r="E30" s="21"/>
      <c r="F30" s="10"/>
      <c r="G30" s="10"/>
      <c r="H30" s="10"/>
      <c r="I30" s="10"/>
      <c r="J30" s="10"/>
    </row>
    <row r="33" spans="1:10" ht="1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31.5">
      <c r="A35" s="4" t="s">
        <v>2</v>
      </c>
      <c r="B35" s="4"/>
      <c r="C35" s="4"/>
      <c r="D35" s="4"/>
      <c r="E35" s="5" t="s">
        <v>3</v>
      </c>
      <c r="F35" s="5" t="s">
        <v>4</v>
      </c>
      <c r="G35" s="5" t="s">
        <v>5</v>
      </c>
      <c r="H35" s="5" t="s">
        <v>6</v>
      </c>
      <c r="I35" s="6" t="s">
        <v>7</v>
      </c>
      <c r="J35" s="6" t="s">
        <v>8</v>
      </c>
    </row>
    <row r="36" spans="1:10" ht="15">
      <c r="A36" s="9" t="s">
        <v>9</v>
      </c>
      <c r="B36" s="9"/>
      <c r="C36" s="9"/>
      <c r="D36" s="9"/>
      <c r="E36" s="21">
        <v>4</v>
      </c>
      <c r="F36" s="10">
        <f>64*4</f>
        <v>256</v>
      </c>
      <c r="G36" s="10">
        <f>17+21+19+21+20+18+21+20+18+19+20+19</f>
        <v>233</v>
      </c>
      <c r="H36" s="10">
        <f>F36-G36</f>
        <v>23</v>
      </c>
      <c r="I36" s="11">
        <f>G36/F36*100</f>
        <v>91.015625</v>
      </c>
      <c r="J36" s="11">
        <f>H36/F36*100</f>
        <v>8.984375</v>
      </c>
    </row>
    <row r="37" spans="1:10" ht="15">
      <c r="A37" s="9" t="s">
        <v>10</v>
      </c>
      <c r="B37" s="9"/>
      <c r="C37" s="9"/>
      <c r="D37" s="9"/>
      <c r="E37" s="21">
        <v>1</v>
      </c>
      <c r="F37" s="10">
        <v>64</v>
      </c>
      <c r="G37" s="10">
        <f>22+20+19</f>
        <v>61</v>
      </c>
      <c r="H37" s="10">
        <f>F37-G37</f>
        <v>3</v>
      </c>
      <c r="I37" s="11">
        <f>G37/F37*100</f>
        <v>95.3125</v>
      </c>
      <c r="J37" s="11">
        <f>H37/F37*100</f>
        <v>4.6875</v>
      </c>
    </row>
    <row r="38" spans="1:10" ht="15">
      <c r="A38" s="9" t="s">
        <v>13</v>
      </c>
      <c r="B38" s="9"/>
      <c r="C38" s="9"/>
      <c r="D38" s="9"/>
      <c r="E38" s="21">
        <v>2</v>
      </c>
      <c r="F38" s="10">
        <f>64*2</f>
        <v>128</v>
      </c>
      <c r="G38" s="10">
        <f>21+20+18+21+21+19</f>
        <v>120</v>
      </c>
      <c r="H38" s="10">
        <f>F38-G38</f>
        <v>8</v>
      </c>
      <c r="I38" s="11">
        <f>G38/F38*100</f>
        <v>93.75</v>
      </c>
      <c r="J38" s="11">
        <f>H38/F38*100</f>
        <v>6.25</v>
      </c>
    </row>
    <row r="39" spans="1:10" ht="15">
      <c r="A39" s="9"/>
      <c r="B39" s="9"/>
      <c r="C39" s="9"/>
      <c r="D39" s="9"/>
      <c r="E39" s="22">
        <f>SUM(E36:E38)</f>
        <v>7</v>
      </c>
      <c r="F39" s="12">
        <f>SUM(F36:F38)</f>
        <v>448</v>
      </c>
      <c r="G39" s="12">
        <f>SUM(G36:G38)</f>
        <v>414</v>
      </c>
      <c r="H39" s="12">
        <f>SUM(H36:H38)</f>
        <v>34</v>
      </c>
      <c r="I39" s="13">
        <f>(I36+I37+I38)/3</f>
        <v>93.359375</v>
      </c>
      <c r="J39" s="13">
        <f>(J36+J37+J38)/3</f>
        <v>6.640625</v>
      </c>
    </row>
    <row r="40" spans="1:10" ht="15">
      <c r="A40" s="9"/>
      <c r="B40" s="9"/>
      <c r="C40" s="9"/>
      <c r="D40" s="9"/>
      <c r="E40" s="10"/>
      <c r="F40" s="10"/>
      <c r="G40" s="10"/>
      <c r="H40" s="10"/>
      <c r="I40" s="10"/>
      <c r="J40" s="10"/>
    </row>
  </sheetData>
  <sheetProtection/>
  <mergeCells count="33">
    <mergeCell ref="A40:D40"/>
    <mergeCell ref="A33:J34"/>
    <mergeCell ref="A35:D35"/>
    <mergeCell ref="A36:D36"/>
    <mergeCell ref="A37:D37"/>
    <mergeCell ref="A38:D38"/>
    <mergeCell ref="A39:D39"/>
    <mergeCell ref="A25:D25"/>
    <mergeCell ref="A26:D26"/>
    <mergeCell ref="A27:D27"/>
    <mergeCell ref="A28:D28"/>
    <mergeCell ref="A29:D29"/>
    <mergeCell ref="A30:D30"/>
    <mergeCell ref="A3:J4"/>
    <mergeCell ref="A1:J2"/>
    <mergeCell ref="A13:J14"/>
    <mergeCell ref="A23:J24"/>
    <mergeCell ref="A18:D18"/>
    <mergeCell ref="A19:D19"/>
    <mergeCell ref="A20:D20"/>
    <mergeCell ref="A21:D21"/>
    <mergeCell ref="A22:D22"/>
    <mergeCell ref="A12:D12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2016-02-25T17:23:33Z</dcterms:modified>
  <cp:category/>
  <cp:version/>
  <cp:contentType/>
  <cp:contentStatus/>
</cp:coreProperties>
</file>